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4850" activeTab="1"/>
  </bookViews>
  <sheets>
    <sheet name="QuickBooks Export Tips" sheetId="2" r:id="rId1"/>
    <sheet name="Sheet1" sheetId="1" r:id="rId2"/>
  </sheets>
  <definedNames>
    <definedName name="_xlnm.Print_Titles" localSheetId="1">Sheet1!$A:$G,Sheet1!$1:$2</definedName>
    <definedName name="QB_COLUMN_59200" localSheetId="1" hidden="1">Sheet1!$H$2</definedName>
    <definedName name="QB_COLUMN_62210" localSheetId="1" hidden="1">Sheet1!$I$2</definedName>
    <definedName name="QB_DATA_0" localSheetId="1" hidden="1">Sheet1!$5:$5,Sheet1!$6:$6,Sheet1!$7:$7,Sheet1!$8:$8,Sheet1!$10:$10,Sheet1!$11:$11,Sheet1!$12:$12,Sheet1!$14:$14,Sheet1!$15:$15,Sheet1!$19:$19,Sheet1!$20:$20,Sheet1!$21:$21,Sheet1!$22:$22,Sheet1!$23:$23,Sheet1!$24:$24,Sheet1!$26:$26</definedName>
    <definedName name="QB_DATA_1" localSheetId="1" hidden="1">Sheet1!$27:$27,Sheet1!$29:$29,Sheet1!$30:$30,Sheet1!$32:$32,Sheet1!$33:$33,Sheet1!$34:$34,Sheet1!$35:$35,Sheet1!$37:$37,Sheet1!$39:$39,Sheet1!$40:$40,Sheet1!$41:$41,Sheet1!$42:$42,Sheet1!$43:$43,Sheet1!$45:$45,Sheet1!$46:$46,Sheet1!$47:$47</definedName>
    <definedName name="QB_DATA_2" localSheetId="1" hidden="1">Sheet1!$49:$49,Sheet1!$50:$50,Sheet1!$52:$52,Sheet1!$57:$57,Sheet1!$58:$58,Sheet1!$61:$61</definedName>
    <definedName name="QB_FORMULA_0" localSheetId="1" hidden="1">Sheet1!$H$13,Sheet1!$I$13,Sheet1!$H$16,Sheet1!$I$16,Sheet1!$H$17,Sheet1!$I$17,Sheet1!$H$31,Sheet1!$I$31,Sheet1!$H$36,Sheet1!$I$36,Sheet1!$H$44,Sheet1!$I$44,Sheet1!$H$51,Sheet1!$I$51,Sheet1!$H$53,Sheet1!$I$53</definedName>
    <definedName name="QB_FORMULA_1" localSheetId="1" hidden="1">Sheet1!$H$54,Sheet1!$I$54,Sheet1!$H$59,Sheet1!$I$59,Sheet1!$H$62,Sheet1!$I$62,Sheet1!$H$63,Sheet1!$I$63,Sheet1!$H$64,Sheet1!$I$64</definedName>
    <definedName name="QB_ROW_10240" localSheetId="1" hidden="1">Sheet1!$E$37</definedName>
    <definedName name="QB_ROW_110250" localSheetId="1" hidden="1">Sheet1!$F$11</definedName>
    <definedName name="QB_ROW_112250" localSheetId="1" hidden="1">Sheet1!$F$39</definedName>
    <definedName name="QB_ROW_11240" localSheetId="1" hidden="1">Sheet1!$E$46</definedName>
    <definedName name="QB_ROW_115240" localSheetId="1" hidden="1">Sheet1!$E$23</definedName>
    <definedName name="QB_ROW_12040" localSheetId="1" hidden="1">Sheet1!$E$25</definedName>
    <definedName name="QB_ROW_122260" localSheetId="1" hidden="1">Sheet1!$G$29</definedName>
    <definedName name="QB_ROW_12250" localSheetId="1" hidden="1">Sheet1!$F$35</definedName>
    <definedName name="QB_ROW_123250" localSheetId="1" hidden="1">Sheet1!$F$10</definedName>
    <definedName name="QB_ROW_12340" localSheetId="1" hidden="1">Sheet1!$E$36</definedName>
    <definedName name="QB_ROW_124240" localSheetId="1" hidden="1">Sheet1!$E$22</definedName>
    <definedName name="QB_ROW_126240" localSheetId="1" hidden="1">Sheet1!$E$21</definedName>
    <definedName name="QB_ROW_129240" localSheetId="1" hidden="1">Sheet1!$E$20</definedName>
    <definedName name="QB_ROW_13250" localSheetId="1" hidden="1">Sheet1!$F$32</definedName>
    <definedName name="QB_ROW_14340" localSheetId="1" hidden="1">Sheet1!$E$45</definedName>
    <definedName name="QB_ROW_145240" localSheetId="1" hidden="1">Sheet1!$E$19</definedName>
    <definedName name="QB_ROW_18301" localSheetId="1" hidden="1">Sheet1!$A$64</definedName>
    <definedName name="QB_ROW_19011" localSheetId="1" hidden="1">Sheet1!$B$3</definedName>
    <definedName name="QB_ROW_19311" localSheetId="1" hidden="1">Sheet1!$B$54</definedName>
    <definedName name="QB_ROW_20031" localSheetId="1" hidden="1">Sheet1!$D$4</definedName>
    <definedName name="QB_ROW_20331" localSheetId="1" hidden="1">Sheet1!$D$16</definedName>
    <definedName name="QB_ROW_21031" localSheetId="1" hidden="1">Sheet1!$D$18</definedName>
    <definedName name="QB_ROW_21331" localSheetId="1" hidden="1">Sheet1!$D$53</definedName>
    <definedName name="QB_ROW_22011" localSheetId="1" hidden="1">Sheet1!$B$55</definedName>
    <definedName name="QB_ROW_22311" localSheetId="1" hidden="1">Sheet1!$B$63</definedName>
    <definedName name="QB_ROW_23021" localSheetId="1" hidden="1">Sheet1!$C$56</definedName>
    <definedName name="QB_ROW_23321" localSheetId="1" hidden="1">Sheet1!$C$59</definedName>
    <definedName name="QB_ROW_23340" localSheetId="1" hidden="1">Sheet1!$E$8</definedName>
    <definedName name="QB_ROW_24021" localSheetId="1" hidden="1">Sheet1!$C$60</definedName>
    <definedName name="QB_ROW_24321" localSheetId="1" hidden="1">Sheet1!$C$62</definedName>
    <definedName name="QB_ROW_24330" localSheetId="1" hidden="1">Sheet1!$D$61</definedName>
    <definedName name="QB_ROW_25040" localSheetId="1" hidden="1">Sheet1!$E$48</definedName>
    <definedName name="QB_ROW_25250" localSheetId="1" hidden="1">Sheet1!$F$50</definedName>
    <definedName name="QB_ROW_25340" localSheetId="1" hidden="1">Sheet1!$E$51</definedName>
    <definedName name="QB_ROW_26250" localSheetId="1" hidden="1">Sheet1!$F$49</definedName>
    <definedName name="QB_ROW_27250" localSheetId="1" hidden="1">Sheet1!$F$26</definedName>
    <definedName name="QB_ROW_29240" localSheetId="1" hidden="1">Sheet1!$E$47</definedName>
    <definedName name="QB_ROW_34340" localSheetId="1" hidden="1">Sheet1!$E$52</definedName>
    <definedName name="QB_ROW_35040" localSheetId="1" hidden="1">Sheet1!$E$9</definedName>
    <definedName name="QB_ROW_35250" localSheetId="1" hidden="1">Sheet1!$F$12</definedName>
    <definedName name="QB_ROW_35340" localSheetId="1" hidden="1">Sheet1!$E$13</definedName>
    <definedName name="QB_ROW_36240" localSheetId="1" hidden="1">Sheet1!$E$14</definedName>
    <definedName name="QB_ROW_40240" localSheetId="1" hidden="1">Sheet1!$E$15</definedName>
    <definedName name="QB_ROW_5330" localSheetId="1" hidden="1">Sheet1!$D$58</definedName>
    <definedName name="QB_ROW_57250" localSheetId="1" hidden="1">Sheet1!$F$27</definedName>
    <definedName name="QB_ROW_6040" localSheetId="1" hidden="1">Sheet1!$E$38</definedName>
    <definedName name="QB_ROW_62240" localSheetId="1" hidden="1">Sheet1!$E$5</definedName>
    <definedName name="QB_ROW_6250" localSheetId="1" hidden="1">Sheet1!$F$43</definedName>
    <definedName name="QB_ROW_6340" localSheetId="1" hidden="1">Sheet1!$E$44</definedName>
    <definedName name="QB_ROW_68050" localSheetId="1" hidden="1">Sheet1!$F$28</definedName>
    <definedName name="QB_ROW_68260" localSheetId="1" hidden="1">Sheet1!$G$30</definedName>
    <definedName name="QB_ROW_68350" localSheetId="1" hidden="1">Sheet1!$F$31</definedName>
    <definedName name="QB_ROW_7250" localSheetId="1" hidden="1">Sheet1!$F$41</definedName>
    <definedName name="QB_ROW_73240" localSheetId="1" hidden="1">Sheet1!$E$7</definedName>
    <definedName name="QB_ROW_74240" localSheetId="1" hidden="1">Sheet1!$E$24</definedName>
    <definedName name="QB_ROW_8250" localSheetId="1" hidden="1">Sheet1!$F$40</definedName>
    <definedName name="QB_ROW_86321" localSheetId="1" hidden="1">Sheet1!$C$17</definedName>
    <definedName name="QB_ROW_86330" localSheetId="1" hidden="1">Sheet1!$D$57</definedName>
    <definedName name="QB_ROW_92250" localSheetId="1" hidden="1">Sheet1!$F$33</definedName>
    <definedName name="QB_ROW_9250" localSheetId="1" hidden="1">Sheet1!$F$42</definedName>
    <definedName name="QB_ROW_93250" localSheetId="1" hidden="1">Sheet1!$F$34</definedName>
    <definedName name="QB_ROW_96340" localSheetId="1" hidden="1">Sheet1!$E$6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20160209</definedName>
    <definedName name="QBHEADERSONSCREEN" localSheetId="1">FALSE</definedName>
    <definedName name="QBMETADATASIZE" localSheetId="1">5899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76</definedName>
    <definedName name="QBROWHEADERS" localSheetId="1">7</definedName>
    <definedName name="QBSTARTDATE" localSheetId="1">20160201</definedName>
  </definedNames>
  <calcPr calcId="125725"/>
</workbook>
</file>

<file path=xl/calcChain.xml><?xml version="1.0" encoding="utf-8"?>
<calcChain xmlns="http://schemas.openxmlformats.org/spreadsheetml/2006/main">
  <c r="I64" i="1"/>
  <c r="H64"/>
  <c r="I63"/>
  <c r="H63"/>
  <c r="I62"/>
  <c r="H62"/>
  <c r="I59"/>
  <c r="H59"/>
  <c r="I54"/>
  <c r="H54"/>
  <c r="I53"/>
  <c r="H53"/>
  <c r="I51"/>
  <c r="H51"/>
  <c r="I44"/>
  <c r="H44"/>
  <c r="I36"/>
  <c r="H36"/>
  <c r="I31"/>
  <c r="H31"/>
  <c r="I17"/>
  <c r="H17"/>
  <c r="I16"/>
  <c r="H16"/>
  <c r="I13"/>
  <c r="H13"/>
</calcChain>
</file>

<file path=xl/sharedStrings.xml><?xml version="1.0" encoding="utf-8"?>
<sst xmlns="http://schemas.openxmlformats.org/spreadsheetml/2006/main" count="64" uniqueCount="64">
  <si>
    <t>Feb 1 - 9, 16</t>
  </si>
  <si>
    <t>Sep 1, '15 - Feb 9, 16</t>
  </si>
  <si>
    <t>Ordinary Income/Expense</t>
  </si>
  <si>
    <t>Income</t>
  </si>
  <si>
    <t>4040 · Donations - non cash, goods</t>
  </si>
  <si>
    <t>7035 · Special Events</t>
  </si>
  <si>
    <t>4005 · Foundations</t>
  </si>
  <si>
    <t>4010 · Membership Income</t>
  </si>
  <si>
    <t>4020 · Donations</t>
  </si>
  <si>
    <t>4022 · pushka</t>
  </si>
  <si>
    <t>4021 · Aliya</t>
  </si>
  <si>
    <t>4020 · Donations - Other</t>
  </si>
  <si>
    <t>Total 4020 · Donations</t>
  </si>
  <si>
    <t>4030 · Yarzeit</t>
  </si>
  <si>
    <t>4050 · Rent Income</t>
  </si>
  <si>
    <t>Total Income</t>
  </si>
  <si>
    <t>Gross Profit</t>
  </si>
  <si>
    <t>Expense</t>
  </si>
  <si>
    <t>Reconciliation Discrepancies</t>
  </si>
  <si>
    <t>6342 · Sheva Brachas</t>
  </si>
  <si>
    <t>8039 · Reimbursement</t>
  </si>
  <si>
    <t>6341 · kitchen supplies</t>
  </si>
  <si>
    <t>6070 · Credit Card &amp; CanadHelps Commis</t>
  </si>
  <si>
    <t>6080 · Professional Fees</t>
  </si>
  <si>
    <t>6200 · Salaries and employee benefits</t>
  </si>
  <si>
    <t>6220 · Rabbi's Salary</t>
  </si>
  <si>
    <t>6270 · Salaries - other than Rabbi</t>
  </si>
  <si>
    <t>6210 · subcontract</t>
  </si>
  <si>
    <t>6212 · Baalei Koreh</t>
  </si>
  <si>
    <t>6210 · subcontract - Other</t>
  </si>
  <si>
    <t>Total 6210 · subcontract</t>
  </si>
  <si>
    <t>6250 · High Holidays</t>
  </si>
  <si>
    <t>6271 · Canada Pension Plan Expense</t>
  </si>
  <si>
    <t>6272 · Employment Insurance Expense</t>
  </si>
  <si>
    <t>6200 · Salaries and employee benefits - Other</t>
  </si>
  <si>
    <t>Total 6200 · Salaries and employee benefits</t>
  </si>
  <si>
    <t>6280 · Telephone</t>
  </si>
  <si>
    <t>6300 · Utilities</t>
  </si>
  <si>
    <t>6321 · Hydro  6246563000</t>
  </si>
  <si>
    <t>6310 · Gas</t>
  </si>
  <si>
    <t>6320 · Hydro 5246563000</t>
  </si>
  <si>
    <t>6330 · Water</t>
  </si>
  <si>
    <t>6300 · Utilities - Other</t>
  </si>
  <si>
    <t>Total 6300 · Utilities</t>
  </si>
  <si>
    <t>6340 · Kiddush</t>
  </si>
  <si>
    <t>6360 · Bank Charges &amp; Interest</t>
  </si>
  <si>
    <t>6370 · Insurance</t>
  </si>
  <si>
    <t>6380 · Maintenance</t>
  </si>
  <si>
    <t>6390 · Janitorial</t>
  </si>
  <si>
    <t>6380 · Maintenance - Other</t>
  </si>
  <si>
    <t>Total 6380 · Maintenance</t>
  </si>
  <si>
    <t>6400 · Office</t>
  </si>
  <si>
    <t>Total Expense</t>
  </si>
  <si>
    <t>Net Ordinary Income</t>
  </si>
  <si>
    <t>Other Income/Expense</t>
  </si>
  <si>
    <t>Other Income</t>
  </si>
  <si>
    <t>7010 · sponsored rabbi salary income</t>
  </si>
  <si>
    <t>7030 · Special Program Income</t>
  </si>
  <si>
    <t>Total Other Income</t>
  </si>
  <si>
    <t>Other Expense</t>
  </si>
  <si>
    <t>8040 · Sponsored Program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</si>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</sst>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65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/>
  <cols>
    <col min="1" max="6" width="3" style="13" customWidth="1"/>
    <col min="7" max="7" width="35.140625" style="13" customWidth="1"/>
    <col min="8" max="8" width="10" style="14" bestFit="1" customWidth="1"/>
    <col min="9" max="9" width="16.5703125" style="14" bestFit="1" customWidth="1"/>
  </cols>
  <sheetData>
    <row r="1" spans="1:9" ht="15.75" thickBot="1">
      <c r="A1" s="1"/>
      <c r="B1" s="1"/>
      <c r="C1" s="1"/>
      <c r="D1" s="1"/>
      <c r="E1" s="1"/>
      <c r="F1" s="1"/>
      <c r="G1" s="1"/>
      <c r="H1" s="2"/>
      <c r="I1" s="2"/>
    </row>
    <row r="2" spans="1:9" s="12" customFormat="1" ht="16.5" thickTop="1" thickBot="1">
      <c r="A2" s="10"/>
      <c r="B2" s="10"/>
      <c r="C2" s="10"/>
      <c r="D2" s="10"/>
      <c r="E2" s="10"/>
      <c r="F2" s="10"/>
      <c r="G2" s="10"/>
      <c r="H2" s="11" t="s">
        <v>0</v>
      </c>
      <c r="I2" s="11" t="s">
        <v>1</v>
      </c>
    </row>
    <row r="3" spans="1:9" ht="15.75" thickTop="1">
      <c r="A3" s="1"/>
      <c r="B3" s="1" t="s">
        <v>2</v>
      </c>
      <c r="C3" s="1"/>
      <c r="D3" s="1"/>
      <c r="E3" s="1"/>
      <c r="F3" s="1"/>
      <c r="G3" s="1"/>
      <c r="H3" s="3"/>
      <c r="I3" s="3"/>
    </row>
    <row r="4" spans="1:9">
      <c r="A4" s="1"/>
      <c r="B4" s="1"/>
      <c r="C4" s="1"/>
      <c r="D4" s="1" t="s">
        <v>3</v>
      </c>
      <c r="E4" s="1"/>
      <c r="F4" s="1"/>
      <c r="G4" s="1"/>
      <c r="H4" s="3"/>
      <c r="I4" s="3"/>
    </row>
    <row r="5" spans="1:9">
      <c r="A5" s="1"/>
      <c r="B5" s="1"/>
      <c r="C5" s="1"/>
      <c r="D5" s="1"/>
      <c r="E5" s="1" t="s">
        <v>4</v>
      </c>
      <c r="F5" s="1"/>
      <c r="G5" s="1"/>
      <c r="H5" s="3">
        <v>0</v>
      </c>
      <c r="I5" s="3">
        <v>714.46</v>
      </c>
    </row>
    <row r="6" spans="1:9">
      <c r="A6" s="1"/>
      <c r="B6" s="1"/>
      <c r="C6" s="1"/>
      <c r="D6" s="1"/>
      <c r="E6" s="1" t="s">
        <v>5</v>
      </c>
      <c r="F6" s="1"/>
      <c r="G6" s="1"/>
      <c r="H6" s="3">
        <v>0</v>
      </c>
      <c r="I6" s="3">
        <v>-2098.17</v>
      </c>
    </row>
    <row r="7" spans="1:9">
      <c r="A7" s="1"/>
      <c r="B7" s="1"/>
      <c r="C7" s="1"/>
      <c r="D7" s="1"/>
      <c r="E7" s="1" t="s">
        <v>6</v>
      </c>
      <c r="F7" s="1"/>
      <c r="G7" s="1"/>
      <c r="H7" s="3">
        <v>0</v>
      </c>
      <c r="I7" s="3">
        <v>1650</v>
      </c>
    </row>
    <row r="8" spans="1:9">
      <c r="A8" s="1"/>
      <c r="B8" s="1"/>
      <c r="C8" s="1"/>
      <c r="D8" s="1"/>
      <c r="E8" s="1" t="s">
        <v>7</v>
      </c>
      <c r="F8" s="1"/>
      <c r="G8" s="1"/>
      <c r="H8" s="3">
        <v>1750</v>
      </c>
      <c r="I8" s="3">
        <v>42190</v>
      </c>
    </row>
    <row r="9" spans="1:9">
      <c r="A9" s="1"/>
      <c r="B9" s="1"/>
      <c r="C9" s="1"/>
      <c r="D9" s="1"/>
      <c r="E9" s="1" t="s">
        <v>8</v>
      </c>
      <c r="F9" s="1"/>
      <c r="G9" s="1"/>
      <c r="H9" s="3"/>
      <c r="I9" s="3"/>
    </row>
    <row r="10" spans="1:9">
      <c r="A10" s="1"/>
      <c r="B10" s="1"/>
      <c r="C10" s="1"/>
      <c r="D10" s="1"/>
      <c r="E10" s="1"/>
      <c r="F10" s="1" t="s">
        <v>9</v>
      </c>
      <c r="G10" s="1"/>
      <c r="H10" s="3">
        <v>0</v>
      </c>
      <c r="I10" s="3">
        <v>68.5</v>
      </c>
    </row>
    <row r="11" spans="1:9">
      <c r="A11" s="1"/>
      <c r="B11" s="1"/>
      <c r="C11" s="1"/>
      <c r="D11" s="1"/>
      <c r="E11" s="1"/>
      <c r="F11" s="1" t="s">
        <v>10</v>
      </c>
      <c r="G11" s="1"/>
      <c r="H11" s="3">
        <v>10</v>
      </c>
      <c r="I11" s="3">
        <v>380</v>
      </c>
    </row>
    <row r="12" spans="1:9" ht="15.75" thickBot="1">
      <c r="A12" s="1"/>
      <c r="B12" s="1"/>
      <c r="C12" s="1"/>
      <c r="D12" s="1"/>
      <c r="E12" s="1"/>
      <c r="F12" s="1" t="s">
        <v>11</v>
      </c>
      <c r="G12" s="1"/>
      <c r="H12" s="4">
        <v>304.74</v>
      </c>
      <c r="I12" s="4">
        <v>5980.38</v>
      </c>
    </row>
    <row r="13" spans="1:9">
      <c r="A13" s="1"/>
      <c r="B13" s="1"/>
      <c r="C13" s="1"/>
      <c r="D13" s="1"/>
      <c r="E13" s="1" t="s">
        <v>12</v>
      </c>
      <c r="F13" s="1"/>
      <c r="G13" s="1"/>
      <c r="H13" s="3">
        <f>ROUND(SUM(H9:H12),5)</f>
        <v>314.74</v>
      </c>
      <c r="I13" s="3">
        <f>ROUND(SUM(I9:I12),5)</f>
        <v>6428.88</v>
      </c>
    </row>
    <row r="14" spans="1:9">
      <c r="A14" s="1"/>
      <c r="B14" s="1"/>
      <c r="C14" s="1"/>
      <c r="D14" s="1"/>
      <c r="E14" s="1" t="s">
        <v>13</v>
      </c>
      <c r="F14" s="1"/>
      <c r="G14" s="1"/>
      <c r="H14" s="3">
        <v>0</v>
      </c>
      <c r="I14" s="3">
        <v>200</v>
      </c>
    </row>
    <row r="15" spans="1:9" ht="15.75" thickBot="1">
      <c r="A15" s="1"/>
      <c r="B15" s="1"/>
      <c r="C15" s="1"/>
      <c r="D15" s="1"/>
      <c r="E15" s="1" t="s">
        <v>14</v>
      </c>
      <c r="F15" s="1"/>
      <c r="G15" s="1"/>
      <c r="H15" s="5">
        <v>100</v>
      </c>
      <c r="I15" s="5">
        <v>100</v>
      </c>
    </row>
    <row r="16" spans="1:9" ht="15.75" thickBot="1">
      <c r="A16" s="1"/>
      <c r="B16" s="1"/>
      <c r="C16" s="1"/>
      <c r="D16" s="1" t="s">
        <v>15</v>
      </c>
      <c r="E16" s="1"/>
      <c r="F16" s="1"/>
      <c r="G16" s="1"/>
      <c r="H16" s="6">
        <f>ROUND(SUM(H4:H8)+SUM(H13:H15),5)</f>
        <v>2164.7399999999998</v>
      </c>
      <c r="I16" s="6">
        <f>ROUND(SUM(I4:I8)+SUM(I13:I15),5)</f>
        <v>49185.17</v>
      </c>
    </row>
    <row r="17" spans="1:9">
      <c r="A17" s="1"/>
      <c r="B17" s="1"/>
      <c r="C17" s="1" t="s">
        <v>16</v>
      </c>
      <c r="D17" s="1"/>
      <c r="E17" s="1"/>
      <c r="F17" s="1"/>
      <c r="G17" s="1"/>
      <c r="H17" s="3">
        <f>H16</f>
        <v>2164.7399999999998</v>
      </c>
      <c r="I17" s="3">
        <f>I16</f>
        <v>49185.17</v>
      </c>
    </row>
    <row r="18" spans="1:9">
      <c r="A18" s="1"/>
      <c r="B18" s="1"/>
      <c r="C18" s="1"/>
      <c r="D18" s="1" t="s">
        <v>17</v>
      </c>
      <c r="E18" s="1"/>
      <c r="F18" s="1"/>
      <c r="G18" s="1"/>
      <c r="H18" s="3"/>
      <c r="I18" s="3"/>
    </row>
    <row r="19" spans="1:9">
      <c r="A19" s="1"/>
      <c r="B19" s="1"/>
      <c r="C19" s="1"/>
      <c r="D19" s="1"/>
      <c r="E19" s="1" t="s">
        <v>18</v>
      </c>
      <c r="F19" s="1"/>
      <c r="G19" s="1"/>
      <c r="H19" s="3">
        <v>0</v>
      </c>
      <c r="I19" s="3">
        <v>338.05</v>
      </c>
    </row>
    <row r="20" spans="1:9">
      <c r="A20" s="1"/>
      <c r="B20" s="1"/>
      <c r="C20" s="1"/>
      <c r="D20" s="1"/>
      <c r="E20" s="1" t="s">
        <v>19</v>
      </c>
      <c r="F20" s="1"/>
      <c r="G20" s="1"/>
      <c r="H20" s="3">
        <v>0</v>
      </c>
      <c r="I20" s="3">
        <v>259.85000000000002</v>
      </c>
    </row>
    <row r="21" spans="1:9">
      <c r="A21" s="1"/>
      <c r="B21" s="1"/>
      <c r="C21" s="1"/>
      <c r="D21" s="1"/>
      <c r="E21" s="1" t="s">
        <v>20</v>
      </c>
      <c r="F21" s="1"/>
      <c r="G21" s="1"/>
      <c r="H21" s="3">
        <v>0</v>
      </c>
      <c r="I21" s="3">
        <v>4931.22</v>
      </c>
    </row>
    <row r="22" spans="1:9">
      <c r="A22" s="1"/>
      <c r="B22" s="1"/>
      <c r="C22" s="1"/>
      <c r="D22" s="1"/>
      <c r="E22" s="1" t="s">
        <v>21</v>
      </c>
      <c r="F22" s="1"/>
      <c r="G22" s="1"/>
      <c r="H22" s="3">
        <v>0</v>
      </c>
      <c r="I22" s="3">
        <v>132.61000000000001</v>
      </c>
    </row>
    <row r="23" spans="1:9">
      <c r="A23" s="1"/>
      <c r="B23" s="1"/>
      <c r="C23" s="1"/>
      <c r="D23" s="1"/>
      <c r="E23" s="1" t="s">
        <v>22</v>
      </c>
      <c r="F23" s="1"/>
      <c r="G23" s="1"/>
      <c r="H23" s="3">
        <v>3.5</v>
      </c>
      <c r="I23" s="3">
        <v>408.61</v>
      </c>
    </row>
    <row r="24" spans="1:9">
      <c r="A24" s="1"/>
      <c r="B24" s="1"/>
      <c r="C24" s="1"/>
      <c r="D24" s="1"/>
      <c r="E24" s="1" t="s">
        <v>23</v>
      </c>
      <c r="F24" s="1"/>
      <c r="G24" s="1"/>
      <c r="H24" s="3">
        <v>389.77</v>
      </c>
      <c r="I24" s="3">
        <v>489.77</v>
      </c>
    </row>
    <row r="25" spans="1:9">
      <c r="A25" s="1"/>
      <c r="B25" s="1"/>
      <c r="C25" s="1"/>
      <c r="D25" s="1"/>
      <c r="E25" s="1" t="s">
        <v>24</v>
      </c>
      <c r="F25" s="1"/>
      <c r="G25" s="1"/>
      <c r="H25" s="3"/>
      <c r="I25" s="3"/>
    </row>
    <row r="26" spans="1:9">
      <c r="A26" s="1"/>
      <c r="B26" s="1"/>
      <c r="C26" s="1"/>
      <c r="D26" s="1"/>
      <c r="E26" s="1"/>
      <c r="F26" s="1" t="s">
        <v>25</v>
      </c>
      <c r="G26" s="1"/>
      <c r="H26" s="3">
        <v>0</v>
      </c>
      <c r="I26" s="3">
        <v>12175.01</v>
      </c>
    </row>
    <row r="27" spans="1:9">
      <c r="A27" s="1"/>
      <c r="B27" s="1"/>
      <c r="C27" s="1"/>
      <c r="D27" s="1"/>
      <c r="E27" s="1"/>
      <c r="F27" s="1" t="s">
        <v>26</v>
      </c>
      <c r="G27" s="1"/>
      <c r="H27" s="3">
        <v>0</v>
      </c>
      <c r="I27" s="3">
        <v>10978.92</v>
      </c>
    </row>
    <row r="28" spans="1:9">
      <c r="A28" s="1"/>
      <c r="B28" s="1"/>
      <c r="C28" s="1"/>
      <c r="D28" s="1"/>
      <c r="E28" s="1"/>
      <c r="F28" s="1" t="s">
        <v>27</v>
      </c>
      <c r="G28" s="1"/>
      <c r="H28" s="3"/>
      <c r="I28" s="3"/>
    </row>
    <row r="29" spans="1:9">
      <c r="A29" s="1"/>
      <c r="B29" s="1"/>
      <c r="C29" s="1"/>
      <c r="D29" s="1"/>
      <c r="E29" s="1"/>
      <c r="F29" s="1"/>
      <c r="G29" s="1" t="s">
        <v>28</v>
      </c>
      <c r="H29" s="3">
        <v>0</v>
      </c>
      <c r="I29" s="3">
        <v>300</v>
      </c>
    </row>
    <row r="30" spans="1:9" ht="15.75" thickBot="1">
      <c r="A30" s="1"/>
      <c r="B30" s="1"/>
      <c r="C30" s="1"/>
      <c r="D30" s="1"/>
      <c r="E30" s="1"/>
      <c r="F30" s="1"/>
      <c r="G30" s="1" t="s">
        <v>29</v>
      </c>
      <c r="H30" s="4">
        <v>0</v>
      </c>
      <c r="I30" s="4">
        <v>45</v>
      </c>
    </row>
    <row r="31" spans="1:9">
      <c r="A31" s="1"/>
      <c r="B31" s="1"/>
      <c r="C31" s="1"/>
      <c r="D31" s="1"/>
      <c r="E31" s="1"/>
      <c r="F31" s="1" t="s">
        <v>30</v>
      </c>
      <c r="G31" s="1"/>
      <c r="H31" s="3">
        <f>ROUND(SUM(H28:H30),5)</f>
        <v>0</v>
      </c>
      <c r="I31" s="3">
        <f>ROUND(SUM(I28:I30),5)</f>
        <v>345</v>
      </c>
    </row>
    <row r="32" spans="1:9">
      <c r="A32" s="1"/>
      <c r="B32" s="1"/>
      <c r="C32" s="1"/>
      <c r="D32" s="1"/>
      <c r="E32" s="1"/>
      <c r="F32" s="1" t="s">
        <v>31</v>
      </c>
      <c r="G32" s="1"/>
      <c r="H32" s="3">
        <v>0</v>
      </c>
      <c r="I32" s="3">
        <v>1300</v>
      </c>
    </row>
    <row r="33" spans="1:9">
      <c r="A33" s="1"/>
      <c r="B33" s="1"/>
      <c r="C33" s="1"/>
      <c r="D33" s="1"/>
      <c r="E33" s="1"/>
      <c r="F33" s="1" t="s">
        <v>32</v>
      </c>
      <c r="G33" s="1"/>
      <c r="H33" s="3">
        <v>0</v>
      </c>
      <c r="I33" s="3">
        <v>748.02</v>
      </c>
    </row>
    <row r="34" spans="1:9">
      <c r="A34" s="1"/>
      <c r="B34" s="1"/>
      <c r="C34" s="1"/>
      <c r="D34" s="1"/>
      <c r="E34" s="1"/>
      <c r="F34" s="1" t="s">
        <v>33</v>
      </c>
      <c r="G34" s="1"/>
      <c r="H34" s="3">
        <v>0</v>
      </c>
      <c r="I34" s="3">
        <v>578.65</v>
      </c>
    </row>
    <row r="35" spans="1:9" ht="15.75" thickBot="1">
      <c r="A35" s="1"/>
      <c r="B35" s="1"/>
      <c r="C35" s="1"/>
      <c r="D35" s="1"/>
      <c r="E35" s="1"/>
      <c r="F35" s="1" t="s">
        <v>34</v>
      </c>
      <c r="G35" s="1"/>
      <c r="H35" s="4">
        <v>0</v>
      </c>
      <c r="I35" s="4">
        <v>1502.58</v>
      </c>
    </row>
    <row r="36" spans="1:9">
      <c r="A36" s="1"/>
      <c r="B36" s="1"/>
      <c r="C36" s="1"/>
      <c r="D36" s="1"/>
      <c r="E36" s="1" t="s">
        <v>35</v>
      </c>
      <c r="F36" s="1"/>
      <c r="G36" s="1"/>
      <c r="H36" s="3">
        <f>ROUND(SUM(H25:H27)+SUM(H31:H35),5)</f>
        <v>0</v>
      </c>
      <c r="I36" s="3">
        <f>ROUND(SUM(I25:I27)+SUM(I31:I35),5)</f>
        <v>27628.18</v>
      </c>
    </row>
    <row r="37" spans="1:9">
      <c r="A37" s="1"/>
      <c r="B37" s="1"/>
      <c r="C37" s="1"/>
      <c r="D37" s="1"/>
      <c r="E37" s="1" t="s">
        <v>36</v>
      </c>
      <c r="F37" s="1"/>
      <c r="G37" s="1"/>
      <c r="H37" s="3">
        <v>0</v>
      </c>
      <c r="I37" s="3">
        <v>321.72000000000003</v>
      </c>
    </row>
    <row r="38" spans="1:9">
      <c r="A38" s="1"/>
      <c r="B38" s="1"/>
      <c r="C38" s="1"/>
      <c r="D38" s="1"/>
      <c r="E38" s="1" t="s">
        <v>37</v>
      </c>
      <c r="F38" s="1"/>
      <c r="G38" s="1"/>
      <c r="H38" s="3"/>
      <c r="I38" s="3"/>
    </row>
    <row r="39" spans="1:9">
      <c r="A39" s="1"/>
      <c r="B39" s="1"/>
      <c r="C39" s="1"/>
      <c r="D39" s="1"/>
      <c r="E39" s="1"/>
      <c r="F39" s="1" t="s">
        <v>38</v>
      </c>
      <c r="G39" s="1"/>
      <c r="H39" s="3">
        <v>0</v>
      </c>
      <c r="I39" s="3">
        <v>1933.62</v>
      </c>
    </row>
    <row r="40" spans="1:9">
      <c r="A40" s="1"/>
      <c r="B40" s="1"/>
      <c r="C40" s="1"/>
      <c r="D40" s="1"/>
      <c r="E40" s="1"/>
      <c r="F40" s="1" t="s">
        <v>39</v>
      </c>
      <c r="G40" s="1"/>
      <c r="H40" s="3">
        <v>0</v>
      </c>
      <c r="I40" s="3">
        <v>1911.33</v>
      </c>
    </row>
    <row r="41" spans="1:9">
      <c r="A41" s="1"/>
      <c r="B41" s="1"/>
      <c r="C41" s="1"/>
      <c r="D41" s="1"/>
      <c r="E41" s="1"/>
      <c r="F41" s="1" t="s">
        <v>40</v>
      </c>
      <c r="G41" s="1"/>
      <c r="H41" s="3">
        <v>0</v>
      </c>
      <c r="I41" s="3">
        <v>2665.38</v>
      </c>
    </row>
    <row r="42" spans="1:9">
      <c r="A42" s="1"/>
      <c r="B42" s="1"/>
      <c r="C42" s="1"/>
      <c r="D42" s="1"/>
      <c r="E42" s="1"/>
      <c r="F42" s="1" t="s">
        <v>41</v>
      </c>
      <c r="G42" s="1"/>
      <c r="H42" s="3">
        <v>0</v>
      </c>
      <c r="I42" s="3">
        <v>1506.84</v>
      </c>
    </row>
    <row r="43" spans="1:9" ht="15.75" thickBot="1">
      <c r="A43" s="1"/>
      <c r="B43" s="1"/>
      <c r="C43" s="1"/>
      <c r="D43" s="1"/>
      <c r="E43" s="1"/>
      <c r="F43" s="1" t="s">
        <v>42</v>
      </c>
      <c r="G43" s="1"/>
      <c r="H43" s="4">
        <v>0</v>
      </c>
      <c r="I43" s="4">
        <v>797.87</v>
      </c>
    </row>
    <row r="44" spans="1:9">
      <c r="A44" s="1"/>
      <c r="B44" s="1"/>
      <c r="C44" s="1"/>
      <c r="D44" s="1"/>
      <c r="E44" s="1" t="s">
        <v>43</v>
      </c>
      <c r="F44" s="1"/>
      <c r="G44" s="1"/>
      <c r="H44" s="3">
        <f>ROUND(SUM(H38:H43),5)</f>
        <v>0</v>
      </c>
      <c r="I44" s="3">
        <f>ROUND(SUM(I38:I43),5)</f>
        <v>8815.0400000000009</v>
      </c>
    </row>
    <row r="45" spans="1:9">
      <c r="A45" s="1"/>
      <c r="B45" s="1"/>
      <c r="C45" s="1"/>
      <c r="D45" s="1"/>
      <c r="E45" s="1" t="s">
        <v>44</v>
      </c>
      <c r="F45" s="1"/>
      <c r="G45" s="1"/>
      <c r="H45" s="3">
        <v>150.57</v>
      </c>
      <c r="I45" s="3">
        <v>6392.97</v>
      </c>
    </row>
    <row r="46" spans="1:9">
      <c r="A46" s="1"/>
      <c r="B46" s="1"/>
      <c r="C46" s="1"/>
      <c r="D46" s="1"/>
      <c r="E46" s="1" t="s">
        <v>45</v>
      </c>
      <c r="F46" s="1"/>
      <c r="G46" s="1"/>
      <c r="H46" s="3">
        <v>0</v>
      </c>
      <c r="I46" s="3">
        <v>123.75</v>
      </c>
    </row>
    <row r="47" spans="1:9">
      <c r="A47" s="1"/>
      <c r="B47" s="1"/>
      <c r="C47" s="1"/>
      <c r="D47" s="1"/>
      <c r="E47" s="1" t="s">
        <v>46</v>
      </c>
      <c r="F47" s="1"/>
      <c r="G47" s="1"/>
      <c r="H47" s="3">
        <v>0</v>
      </c>
      <c r="I47" s="3">
        <v>5929.25</v>
      </c>
    </row>
    <row r="48" spans="1:9">
      <c r="A48" s="1"/>
      <c r="B48" s="1"/>
      <c r="C48" s="1"/>
      <c r="D48" s="1"/>
      <c r="E48" s="1" t="s">
        <v>47</v>
      </c>
      <c r="F48" s="1"/>
      <c r="G48" s="1"/>
      <c r="H48" s="3"/>
      <c r="I48" s="3"/>
    </row>
    <row r="49" spans="1:9">
      <c r="A49" s="1"/>
      <c r="B49" s="1"/>
      <c r="C49" s="1"/>
      <c r="D49" s="1"/>
      <c r="E49" s="1"/>
      <c r="F49" s="1" t="s">
        <v>48</v>
      </c>
      <c r="G49" s="1"/>
      <c r="H49" s="3">
        <v>0</v>
      </c>
      <c r="I49" s="3">
        <v>1726</v>
      </c>
    </row>
    <row r="50" spans="1:9" ht="15.75" thickBot="1">
      <c r="A50" s="1"/>
      <c r="B50" s="1"/>
      <c r="C50" s="1"/>
      <c r="D50" s="1"/>
      <c r="E50" s="1"/>
      <c r="F50" s="1" t="s">
        <v>49</v>
      </c>
      <c r="G50" s="1"/>
      <c r="H50" s="4">
        <v>0</v>
      </c>
      <c r="I50" s="4">
        <v>3249.81</v>
      </c>
    </row>
    <row r="51" spans="1:9">
      <c r="A51" s="1"/>
      <c r="B51" s="1"/>
      <c r="C51" s="1"/>
      <c r="D51" s="1"/>
      <c r="E51" s="1" t="s">
        <v>50</v>
      </c>
      <c r="F51" s="1"/>
      <c r="G51" s="1"/>
      <c r="H51" s="3">
        <f>ROUND(SUM(H48:H50),5)</f>
        <v>0</v>
      </c>
      <c r="I51" s="3">
        <f>ROUND(SUM(I48:I50),5)</f>
        <v>4975.8100000000004</v>
      </c>
    </row>
    <row r="52" spans="1:9" ht="15.75" thickBot="1">
      <c r="A52" s="1"/>
      <c r="B52" s="1"/>
      <c r="C52" s="1"/>
      <c r="D52" s="1"/>
      <c r="E52" s="1" t="s">
        <v>51</v>
      </c>
      <c r="F52" s="1"/>
      <c r="G52" s="1"/>
      <c r="H52" s="5">
        <v>17.670000000000002</v>
      </c>
      <c r="I52" s="5">
        <v>88.69</v>
      </c>
    </row>
    <row r="53" spans="1:9" ht="15.75" thickBot="1">
      <c r="A53" s="1"/>
      <c r="B53" s="1"/>
      <c r="C53" s="1"/>
      <c r="D53" s="1" t="s">
        <v>52</v>
      </c>
      <c r="E53" s="1"/>
      <c r="F53" s="1"/>
      <c r="G53" s="1"/>
      <c r="H53" s="6">
        <f>ROUND(SUM(H18:H24)+SUM(H36:H37)+SUM(H44:H47)+SUM(H51:H52),5)</f>
        <v>561.51</v>
      </c>
      <c r="I53" s="6">
        <f>ROUND(SUM(I18:I24)+SUM(I36:I37)+SUM(I44:I47)+SUM(I51:I52),5)</f>
        <v>60835.519999999997</v>
      </c>
    </row>
    <row r="54" spans="1:9">
      <c r="A54" s="1"/>
      <c r="B54" s="1" t="s">
        <v>53</v>
      </c>
      <c r="C54" s="1"/>
      <c r="D54" s="1"/>
      <c r="E54" s="1"/>
      <c r="F54" s="1"/>
      <c r="G54" s="1"/>
      <c r="H54" s="3">
        <f>ROUND(H3+H17-H53,5)</f>
        <v>1603.23</v>
      </c>
      <c r="I54" s="3">
        <f>ROUND(I3+I17-I53,5)</f>
        <v>-11650.35</v>
      </c>
    </row>
    <row r="55" spans="1:9">
      <c r="A55" s="1"/>
      <c r="B55" s="1" t="s">
        <v>54</v>
      </c>
      <c r="C55" s="1"/>
      <c r="D55" s="1"/>
      <c r="E55" s="1"/>
      <c r="F55" s="1"/>
      <c r="G55" s="1"/>
      <c r="H55" s="3"/>
      <c r="I55" s="3"/>
    </row>
    <row r="56" spans="1:9">
      <c r="A56" s="1"/>
      <c r="B56" s="1"/>
      <c r="C56" s="1" t="s">
        <v>55</v>
      </c>
      <c r="D56" s="1"/>
      <c r="E56" s="1"/>
      <c r="F56" s="1"/>
      <c r="G56" s="1"/>
      <c r="H56" s="3"/>
      <c r="I56" s="3"/>
    </row>
    <row r="57" spans="1:9">
      <c r="A57" s="1"/>
      <c r="B57" s="1"/>
      <c r="C57" s="1"/>
      <c r="D57" s="1" t="s">
        <v>56</v>
      </c>
      <c r="E57" s="1"/>
      <c r="F57" s="1"/>
      <c r="G57" s="1"/>
      <c r="H57" s="3">
        <v>0</v>
      </c>
      <c r="I57" s="3">
        <v>6289.15</v>
      </c>
    </row>
    <row r="58" spans="1:9" ht="15.75" thickBot="1">
      <c r="A58" s="1"/>
      <c r="B58" s="1"/>
      <c r="C58" s="1"/>
      <c r="D58" s="1" t="s">
        <v>57</v>
      </c>
      <c r="E58" s="1"/>
      <c r="F58" s="1"/>
      <c r="G58" s="1"/>
      <c r="H58" s="4">
        <v>1678.32</v>
      </c>
      <c r="I58" s="4">
        <v>9130.24</v>
      </c>
    </row>
    <row r="59" spans="1:9">
      <c r="A59" s="1"/>
      <c r="B59" s="1"/>
      <c r="C59" s="1" t="s">
        <v>58</v>
      </c>
      <c r="D59" s="1"/>
      <c r="E59" s="1"/>
      <c r="F59" s="1"/>
      <c r="G59" s="1"/>
      <c r="H59" s="3">
        <f>ROUND(SUM(H56:H58),5)</f>
        <v>1678.32</v>
      </c>
      <c r="I59" s="3">
        <f>ROUND(SUM(I56:I58),5)</f>
        <v>15419.39</v>
      </c>
    </row>
    <row r="60" spans="1:9">
      <c r="A60" s="1"/>
      <c r="B60" s="1"/>
      <c r="C60" s="1" t="s">
        <v>59</v>
      </c>
      <c r="D60" s="1"/>
      <c r="E60" s="1"/>
      <c r="F60" s="1"/>
      <c r="G60" s="1"/>
      <c r="H60" s="3"/>
      <c r="I60" s="3"/>
    </row>
    <row r="61" spans="1:9" ht="15.75" thickBot="1">
      <c r="A61" s="1"/>
      <c r="B61" s="1"/>
      <c r="C61" s="1"/>
      <c r="D61" s="1" t="s">
        <v>60</v>
      </c>
      <c r="E61" s="1"/>
      <c r="F61" s="1"/>
      <c r="G61" s="1"/>
      <c r="H61" s="5">
        <v>0</v>
      </c>
      <c r="I61" s="5">
        <v>1000</v>
      </c>
    </row>
    <row r="62" spans="1:9" ht="15.75" thickBot="1">
      <c r="A62" s="1"/>
      <c r="B62" s="1"/>
      <c r="C62" s="1" t="s">
        <v>61</v>
      </c>
      <c r="D62" s="1"/>
      <c r="E62" s="1"/>
      <c r="F62" s="1"/>
      <c r="G62" s="1"/>
      <c r="H62" s="7">
        <f>ROUND(SUM(H60:H61),5)</f>
        <v>0</v>
      </c>
      <c r="I62" s="7">
        <f>ROUND(SUM(I60:I61),5)</f>
        <v>1000</v>
      </c>
    </row>
    <row r="63" spans="1:9" ht="15.75" thickBot="1">
      <c r="A63" s="1"/>
      <c r="B63" s="1" t="s">
        <v>62</v>
      </c>
      <c r="C63" s="1"/>
      <c r="D63" s="1"/>
      <c r="E63" s="1"/>
      <c r="F63" s="1"/>
      <c r="G63" s="1"/>
      <c r="H63" s="7">
        <f>ROUND(H55+H59-H62,5)</f>
        <v>1678.32</v>
      </c>
      <c r="I63" s="7">
        <f>ROUND(I55+I59-I62,5)</f>
        <v>14419.39</v>
      </c>
    </row>
    <row r="64" spans="1:9" s="9" customFormat="1" ht="12" thickBot="1">
      <c r="A64" s="1" t="s">
        <v>63</v>
      </c>
      <c r="B64" s="1"/>
      <c r="C64" s="1"/>
      <c r="D64" s="1"/>
      <c r="E64" s="1"/>
      <c r="F64" s="1"/>
      <c r="G64" s="1"/>
      <c r="H64" s="8">
        <f>ROUND(H54+H63,5)</f>
        <v>3281.55</v>
      </c>
      <c r="I64" s="8">
        <f>ROUND(I54+I63,5)</f>
        <v>2769.04</v>
      </c>
    </row>
    <row r="65" ht="15.75" thickTop="1"/>
  </sheetData>
  <pageMargins left="0.7" right="0.7" top="0.75" bottom="0.75" header="0.1" footer="0.3"/>
  <pageSetup orientation="portrait" r:id="rId1"/>
  <headerFooter>
    <oddHeader>&amp;L&amp;"Arial,Bold"&amp;8 12:09 PM
&amp;"Arial,Bold"&amp;8 02/09/16
&amp;"Arial,Bold"&amp;8 Accrual Basis&amp;C&amp;"Arial,Bold"&amp;12 Young Israel of Ottawa
&amp;"Arial,Bold"&amp;14 Profit &amp;&amp; Loss YTD Comparison
&amp;"Arial,Bold"&amp;10 February 1 - 9,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2016-02-09T17:09:48Z</dcterms:created>
  <dcterms:modified xsi:type="dcterms:W3CDTF">2016-02-09T17:10:24Z</dcterms:modified>
</cp:coreProperties>
</file>