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14FB87-BA3E-4F89-88D8-CDFF19F9DBFC}" xr6:coauthVersionLast="45" xr6:coauthVersionMax="45" xr10:uidLastSave="{00000000-0000-0000-0000-000000000000}"/>
  <bookViews>
    <workbookView xWindow="696" yWindow="2628" windowWidth="14376" windowHeight="6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20" i="1"/>
  <c r="C10" i="1" l="1"/>
  <c r="E19" i="1"/>
  <c r="C9" i="1"/>
  <c r="G19" i="1" l="1"/>
  <c r="H19" i="1"/>
  <c r="H20" i="1" l="1"/>
  <c r="H17" i="1"/>
  <c r="H16" i="1"/>
  <c r="H15" i="1"/>
  <c r="H14" i="1"/>
  <c r="H13" i="1"/>
  <c r="H12" i="1"/>
  <c r="H11" i="1"/>
  <c r="H10" i="1"/>
  <c r="H8" i="1"/>
  <c r="G20" i="1"/>
  <c r="G17" i="1"/>
  <c r="G16" i="1"/>
  <c r="G15" i="1"/>
  <c r="G14" i="1"/>
  <c r="G13" i="1"/>
  <c r="G12" i="1"/>
  <c r="G11" i="1"/>
  <c r="G10" i="1"/>
  <c r="G8" i="1"/>
  <c r="F25" i="1"/>
  <c r="E25" i="1"/>
  <c r="C25" i="1"/>
  <c r="D25" i="1"/>
  <c r="D27" i="1" l="1"/>
  <c r="G9" i="1"/>
  <c r="E27" i="1"/>
  <c r="G18" i="1"/>
  <c r="H9" i="1"/>
  <c r="H18" i="1"/>
  <c r="G25" i="1" l="1"/>
  <c r="H25" i="1"/>
</calcChain>
</file>

<file path=xl/sharedStrings.xml><?xml version="1.0" encoding="utf-8"?>
<sst xmlns="http://schemas.openxmlformats.org/spreadsheetml/2006/main" count="25" uniqueCount="21">
  <si>
    <t>Emax Computer Systems Inc.</t>
  </si>
  <si>
    <t>Worksheet</t>
  </si>
  <si>
    <t>For the year Ended August 31, 2016</t>
  </si>
  <si>
    <t>Cash in Bank</t>
  </si>
  <si>
    <t>Shareholder loan</t>
  </si>
  <si>
    <t>Cash in Bank - US</t>
  </si>
  <si>
    <t>Capital Stock</t>
  </si>
  <si>
    <t>Retained Earnings</t>
  </si>
  <si>
    <t>Dr.</t>
  </si>
  <si>
    <t>Cr.</t>
  </si>
  <si>
    <t>Opening Trial Balance</t>
  </si>
  <si>
    <t>Transactions</t>
  </si>
  <si>
    <t>Sales</t>
  </si>
  <si>
    <t>Bank charges</t>
  </si>
  <si>
    <t>Accounting fees</t>
  </si>
  <si>
    <t>Telecoms</t>
  </si>
  <si>
    <t>Supplies</t>
  </si>
  <si>
    <t>Hosting charges</t>
  </si>
  <si>
    <t>Closing Trial Balance</t>
  </si>
  <si>
    <t>Travel</t>
  </si>
  <si>
    <t>Conv. Fact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</si>
</sst>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6" zoomScaleNormal="100" workbookViewId="0">
      <selection activeCell="G25" sqref="G25"/>
    </sheetView>
  </sheetViews>
  <sheetFormatPr defaultColWidth="9.109375" defaultRowHeight="14.4" x14ac:dyDescent="0.3"/>
  <cols>
    <col min="1" max="1" width="11" style="1" customWidth="1"/>
    <col min="2" max="2" width="9.109375" style="1"/>
    <col min="3" max="3" width="10.5546875" style="1" bestFit="1" customWidth="1"/>
    <col min="4" max="4" width="11.44140625" style="1" customWidth="1"/>
    <col min="5" max="6" width="9.5546875" style="1" bestFit="1" customWidth="1"/>
    <col min="7" max="7" width="20.109375" style="1" customWidth="1"/>
    <col min="8" max="8" width="13.44140625" style="1" customWidth="1"/>
    <col min="9" max="9" width="14" style="1" customWidth="1"/>
    <col min="10" max="16" width="9.109375" style="1"/>
    <col min="17" max="17" width="9.5546875" style="1" bestFit="1" customWidth="1"/>
    <col min="18" max="16384" width="9.109375" style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6" spans="1:8" x14ac:dyDescent="0.3">
      <c r="C6" s="3" t="s">
        <v>10</v>
      </c>
      <c r="D6" s="3"/>
      <c r="E6" s="3" t="s">
        <v>11</v>
      </c>
      <c r="F6" s="3"/>
      <c r="G6" s="3" t="s">
        <v>18</v>
      </c>
      <c r="H6" s="3"/>
    </row>
    <row r="7" spans="1:8" x14ac:dyDescent="0.3">
      <c r="C7" s="2" t="s">
        <v>8</v>
      </c>
      <c r="D7" s="2" t="s">
        <v>9</v>
      </c>
      <c r="E7" s="2" t="s">
        <v>8</v>
      </c>
      <c r="F7" s="2" t="s">
        <v>9</v>
      </c>
      <c r="G7" s="2" t="s">
        <v>8</v>
      </c>
      <c r="H7" s="2" t="s">
        <v>9</v>
      </c>
    </row>
    <row r="8" spans="1:8" x14ac:dyDescent="0.3">
      <c r="A8" s="1" t="s">
        <v>3</v>
      </c>
      <c r="C8" s="1">
        <v>322</v>
      </c>
      <c r="F8" s="1">
        <v>279.44</v>
      </c>
      <c r="G8" s="1">
        <f>IF(C8-D8+E8-F8&gt;0,+C8-D8+E8-F8,)</f>
        <v>42.56</v>
      </c>
      <c r="H8" s="1">
        <f>IF(C8-D8+E8-F8&lt;0,C8-(-D8+E8-F8),0)</f>
        <v>0</v>
      </c>
    </row>
    <row r="9" spans="1:8" x14ac:dyDescent="0.3">
      <c r="A9" s="1" t="s">
        <v>5</v>
      </c>
      <c r="C9" s="1">
        <f>5563.57*A23</f>
        <v>7194.2523669999991</v>
      </c>
      <c r="E9" s="1">
        <v>124.29</v>
      </c>
      <c r="G9" s="1">
        <f t="shared" ref="G9:G20" si="0">IF(C9-D9+E9-F9&gt;0,+C9-D9+E9-F9,)</f>
        <v>7318.5423669999991</v>
      </c>
      <c r="H9" s="1">
        <f t="shared" ref="H9:H20" si="1">IF(C9-D9+E9-F9&lt;0,C9-(-D9+E9-F9),0)</f>
        <v>0</v>
      </c>
    </row>
    <row r="10" spans="1:8" x14ac:dyDescent="0.3">
      <c r="A10" s="1" t="s">
        <v>4</v>
      </c>
      <c r="C10" s="1">
        <f>12560</f>
        <v>12560</v>
      </c>
      <c r="G10" s="1">
        <f t="shared" si="0"/>
        <v>12560</v>
      </c>
      <c r="H10" s="1">
        <f t="shared" si="1"/>
        <v>0</v>
      </c>
    </row>
    <row r="11" spans="1:8" x14ac:dyDescent="0.3">
      <c r="A11" s="1" t="s">
        <v>6</v>
      </c>
      <c r="D11" s="1">
        <v>30</v>
      </c>
      <c r="G11" s="1">
        <f t="shared" si="0"/>
        <v>0</v>
      </c>
      <c r="H11" s="1">
        <f t="shared" si="1"/>
        <v>30</v>
      </c>
    </row>
    <row r="12" spans="1:8" x14ac:dyDescent="0.3">
      <c r="A12" s="1" t="s">
        <v>7</v>
      </c>
      <c r="D12" s="1">
        <v>20223</v>
      </c>
      <c r="G12" s="1">
        <f t="shared" si="0"/>
        <v>0</v>
      </c>
      <c r="H12" s="1">
        <f t="shared" si="1"/>
        <v>20223</v>
      </c>
    </row>
    <row r="13" spans="1:8" x14ac:dyDescent="0.3">
      <c r="G13" s="1">
        <f t="shared" si="0"/>
        <v>0</v>
      </c>
      <c r="H13" s="1">
        <f t="shared" si="1"/>
        <v>0</v>
      </c>
    </row>
    <row r="14" spans="1:8" x14ac:dyDescent="0.3">
      <c r="A14" s="1" t="s">
        <v>12</v>
      </c>
      <c r="F14" s="1">
        <v>8417.1200000000008</v>
      </c>
      <c r="G14" s="1">
        <f t="shared" si="0"/>
        <v>0</v>
      </c>
      <c r="H14" s="1">
        <f t="shared" si="1"/>
        <v>8417.1200000000008</v>
      </c>
    </row>
    <row r="15" spans="1:8" x14ac:dyDescent="0.3">
      <c r="A15" s="1" t="s">
        <v>13</v>
      </c>
      <c r="E15" s="1">
        <v>283.49</v>
      </c>
      <c r="G15" s="1">
        <f t="shared" si="0"/>
        <v>283.49</v>
      </c>
      <c r="H15" s="1">
        <f t="shared" si="1"/>
        <v>0</v>
      </c>
    </row>
    <row r="16" spans="1:8" x14ac:dyDescent="0.3">
      <c r="A16" s="1" t="s">
        <v>14</v>
      </c>
      <c r="E16" s="1">
        <v>169.5</v>
      </c>
      <c r="G16" s="1">
        <f t="shared" si="0"/>
        <v>169.5</v>
      </c>
      <c r="H16" s="1">
        <f t="shared" si="1"/>
        <v>0</v>
      </c>
    </row>
    <row r="17" spans="1:8" x14ac:dyDescent="0.3">
      <c r="A17" s="1" t="s">
        <v>15</v>
      </c>
      <c r="E17" s="1">
        <v>2666.45</v>
      </c>
      <c r="G17" s="1">
        <f t="shared" si="0"/>
        <v>2666.45</v>
      </c>
      <c r="H17" s="1">
        <f t="shared" si="1"/>
        <v>0</v>
      </c>
    </row>
    <row r="18" spans="1:8" x14ac:dyDescent="0.3">
      <c r="A18" s="1" t="s">
        <v>16</v>
      </c>
      <c r="E18" s="1">
        <f>419.62+450.55+246.9</f>
        <v>1117.0700000000002</v>
      </c>
      <c r="G18" s="1">
        <f t="shared" si="0"/>
        <v>1117.0700000000002</v>
      </c>
      <c r="H18" s="1">
        <f t="shared" si="1"/>
        <v>0</v>
      </c>
    </row>
    <row r="19" spans="1:8" x14ac:dyDescent="0.3">
      <c r="A19" s="1" t="s">
        <v>19</v>
      </c>
      <c r="E19" s="1">
        <f>700*A23</f>
        <v>905.17</v>
      </c>
      <c r="G19" s="1">
        <f t="shared" si="0"/>
        <v>905.17</v>
      </c>
      <c r="H19" s="1">
        <f t="shared" si="1"/>
        <v>0</v>
      </c>
    </row>
    <row r="20" spans="1:8" x14ac:dyDescent="0.3">
      <c r="A20" s="1" t="s">
        <v>17</v>
      </c>
      <c r="E20" s="1">
        <f>2400*A23</f>
        <v>3103.4399999999996</v>
      </c>
      <c r="G20" s="1">
        <f t="shared" si="0"/>
        <v>3103.4399999999996</v>
      </c>
      <c r="H20" s="1">
        <f t="shared" si="1"/>
        <v>0</v>
      </c>
    </row>
    <row r="22" spans="1:8" x14ac:dyDescent="0.3">
      <c r="A22" s="1" t="s">
        <v>20</v>
      </c>
    </row>
    <row r="23" spans="1:8" x14ac:dyDescent="0.3">
      <c r="A23" s="4">
        <v>1.2930999999999999</v>
      </c>
    </row>
    <row r="25" spans="1:8" x14ac:dyDescent="0.3">
      <c r="C25" s="1">
        <f t="shared" ref="C25:H25" si="2">SUM(C8:C24)</f>
        <v>20076.252367000001</v>
      </c>
      <c r="D25" s="1">
        <f t="shared" si="2"/>
        <v>20253</v>
      </c>
      <c r="E25" s="1">
        <f t="shared" si="2"/>
        <v>8369.41</v>
      </c>
      <c r="F25" s="1">
        <f t="shared" si="2"/>
        <v>8696.5600000000013</v>
      </c>
      <c r="G25" s="1">
        <f t="shared" si="2"/>
        <v>28166.222366999998</v>
      </c>
      <c r="H25" s="1">
        <f t="shared" si="2"/>
        <v>28670.120000000003</v>
      </c>
    </row>
    <row r="27" spans="1:8" x14ac:dyDescent="0.3">
      <c r="D27" s="1">
        <f>+C25-D25</f>
        <v>-176.74763299999904</v>
      </c>
      <c r="E27" s="1">
        <f>+F25-E25</f>
        <v>327.15000000000146</v>
      </c>
    </row>
  </sheetData>
  <mergeCells count="3">
    <mergeCell ref="E6:F6"/>
    <mergeCell ref="C6:D6"/>
    <mergeCell ref="G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Agulnik</dc:creator>
  <cp:lastModifiedBy>user</cp:lastModifiedBy>
  <dcterms:created xsi:type="dcterms:W3CDTF">2019-12-22T21:50:19Z</dcterms:created>
  <dcterms:modified xsi:type="dcterms:W3CDTF">2019-12-24T01:35:39Z</dcterms:modified>
</cp:coreProperties>
</file>